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13" i="1"/>
  <c r="L13"/>
  <c r="F13"/>
  <c r="C13"/>
  <c r="B13"/>
  <c r="N12"/>
  <c r="L12"/>
  <c r="F12"/>
  <c r="C12"/>
  <c r="B12"/>
  <c r="N11"/>
  <c r="L11"/>
  <c r="F11"/>
  <c r="C11"/>
  <c r="B11"/>
  <c r="N10"/>
  <c r="L10"/>
  <c r="F10"/>
  <c r="C10"/>
  <c r="B10"/>
  <c r="N9"/>
  <c r="M9"/>
  <c r="L9"/>
  <c r="K9"/>
  <c r="J9"/>
  <c r="I9"/>
  <c r="H9"/>
  <c r="G9"/>
  <c r="F9"/>
  <c r="E9"/>
  <c r="D9"/>
  <c r="C9"/>
  <c r="B9"/>
  <c r="H8"/>
  <c r="G8"/>
  <c r="F8"/>
  <c r="E8"/>
  <c r="L7"/>
  <c r="K7"/>
  <c r="J7"/>
  <c r="G7"/>
  <c r="E7"/>
  <c r="N6"/>
  <c r="M6"/>
  <c r="J6"/>
  <c r="I6"/>
  <c r="E6"/>
  <c r="D6"/>
  <c r="M5"/>
  <c r="I5"/>
  <c r="D5"/>
  <c r="C5"/>
  <c r="B5"/>
  <c r="A5"/>
</calcChain>
</file>

<file path=xl/sharedStrings.xml><?xml version="1.0" encoding="utf-8"?>
<sst xmlns="http://schemas.openxmlformats.org/spreadsheetml/2006/main" count="9" uniqueCount="7">
  <si>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</si>
  <si>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Дополнительные выборы депутата Законодательного Собрания Кемеровской области - Кузбасса созыва 2018-2023 гг. по Мысковскому одномандатному избирательному округу № 22</t>
  </si>
  <si>
    <t>В тыс. руб.</t>
  </si>
  <si>
    <t>1</t>
  </si>
  <si>
    <t>1.</t>
  </si>
  <si>
    <t/>
  </si>
  <si>
    <t>По состоянию на 16.09.2021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</si>
</sst>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tabSelected="1" workbookViewId="0">
      <selection sqref="A1:XFD1"/>
    </sheetView>
  </sheetViews>
  <sheetFormatPr defaultRowHeight="14.4"/>
  <cols>
    <col min="1" max="1" width="8" customWidth="1"/>
    <col min="2" max="3" width="12.21875" customWidth="1"/>
    <col min="4" max="5" width="15.109375" customWidth="1"/>
    <col min="6" max="6" width="9.4414062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9.44140625" customWidth="1"/>
    <col min="13" max="13" width="15.109375" customWidth="1"/>
    <col min="14" max="14" width="18" customWidth="1"/>
    <col min="15" max="15" width="8.88671875" customWidth="1"/>
  </cols>
  <sheetData>
    <row r="1" spans="1:15" ht="163.19999999999999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15.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>
      <c r="N3" s="4" t="s">
        <v>6</v>
      </c>
    </row>
    <row r="4" spans="1:15">
      <c r="N4" s="4" t="s">
        <v>2</v>
      </c>
    </row>
    <row r="5" spans="1:15" ht="24" customHeight="1">
      <c r="A5" s="5" t="str">
        <f t="shared" ref="A5:A8" si="0">"№
п/п"</f>
        <v>№
п/п</v>
      </c>
      <c r="B5" s="5" t="str">
        <f t="shared" ref="B5:B8" si="1">"Наименование территории"</f>
        <v>Наименование территории</v>
      </c>
      <c r="C5" s="5" t="str">
        <f t="shared" ref="C5:C8" si="2">"Фамилия, имя, отчество кандидата"</f>
        <v>Фамилия, имя, отчество кандидата</v>
      </c>
      <c r="D5" s="8" t="str">
        <f t="shared" ref="D5:H5" si="3">"Поступило средств"</f>
        <v>Поступило средств</v>
      </c>
      <c r="E5" s="9"/>
      <c r="F5" s="9"/>
      <c r="G5" s="9"/>
      <c r="H5" s="10"/>
      <c r="I5" s="8" t="str">
        <f t="shared" ref="I5:L5" si="4">"Израсходовано средств"</f>
        <v>Израсходовано средств</v>
      </c>
      <c r="J5" s="9"/>
      <c r="K5" s="9"/>
      <c r="L5" s="10"/>
      <c r="M5" s="8" t="str">
        <f t="shared" ref="M5:N5" si="5">"Возвращено средств"</f>
        <v>Возвращено средств</v>
      </c>
      <c r="N5" s="10"/>
    </row>
    <row r="6" spans="1:15" ht="52.95" customHeight="1">
      <c r="A6" s="6"/>
      <c r="B6" s="6"/>
      <c r="C6" s="6"/>
      <c r="D6" s="5" t="str">
        <f t="shared" ref="D6:D8" si="6">"всего"</f>
        <v>всего</v>
      </c>
      <c r="E6" s="8" t="str">
        <f t="shared" ref="E6:H6" si="7">"из них"</f>
        <v>из них</v>
      </c>
      <c r="F6" s="9"/>
      <c r="G6" s="9"/>
      <c r="H6" s="10"/>
      <c r="I6" s="5" t="str">
        <f t="shared" ref="I6:I8" si="8">"всего"</f>
        <v>всего</v>
      </c>
      <c r="J6" s="8" t="str">
        <f t="shared" ref="J6:L6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6" s="9"/>
      <c r="L6" s="10"/>
      <c r="M6" s="5" t="str">
        <f t="shared" ref="M6:M8" si="10">"сумма, тыс. руб."</f>
        <v>сумма, тыс. руб.</v>
      </c>
      <c r="N6" s="5" t="str">
        <f t="shared" ref="N6:N8" si="11">"основание возврата"</f>
        <v>основание возврата</v>
      </c>
      <c r="O6" s="3"/>
    </row>
    <row r="7" spans="1:15" ht="70.05" customHeight="1">
      <c r="A7" s="6"/>
      <c r="B7" s="6"/>
      <c r="C7" s="6"/>
      <c r="D7" s="6"/>
      <c r="E7" s="8" t="str">
        <f t="shared" ref="E7:F7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7" s="10"/>
      <c r="G7" s="8" t="str">
        <f t="shared" ref="G7:H7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7" s="10"/>
      <c r="I7" s="6"/>
      <c r="J7" s="5" t="str">
        <f t="shared" ref="J7:J8" si="14">"дата операции"</f>
        <v>дата операции</v>
      </c>
      <c r="K7" s="5" t="str">
        <f t="shared" ref="K7:K8" si="15">"сумма, тыс. руб."</f>
        <v>сумма, тыс. руб.</v>
      </c>
      <c r="L7" s="5" t="str">
        <f t="shared" ref="L7:L8" si="16">"назначение платежа"</f>
        <v>назначение платежа</v>
      </c>
      <c r="M7" s="6"/>
      <c r="N7" s="6"/>
      <c r="O7" s="3"/>
    </row>
    <row r="8" spans="1:15" ht="72" customHeight="1">
      <c r="A8" s="7"/>
      <c r="B8" s="7"/>
      <c r="C8" s="7"/>
      <c r="D8" s="7"/>
      <c r="E8" s="11" t="str">
        <f>"сумма, тыс. руб."</f>
        <v>сумма, тыс. руб.</v>
      </c>
      <c r="F8" s="11" t="str">
        <f>"наименование юридического лица"</f>
        <v>наименование юридического лица</v>
      </c>
      <c r="G8" s="11" t="str">
        <f>"сумма, тыс. руб."</f>
        <v>сумма, тыс. руб.</v>
      </c>
      <c r="H8" s="11" t="str">
        <f>"кол-во граждан"</f>
        <v>кол-во граждан</v>
      </c>
      <c r="I8" s="7"/>
      <c r="J8" s="7"/>
      <c r="K8" s="7"/>
      <c r="L8" s="7"/>
      <c r="M8" s="7"/>
      <c r="N8" s="7"/>
      <c r="O8" s="3"/>
    </row>
    <row r="9" spans="1:15">
      <c r="A9" s="13" t="s">
        <v>3</v>
      </c>
      <c r="B9" s="11" t="str">
        <f>"2"</f>
        <v>2</v>
      </c>
      <c r="C9" s="11" t="str">
        <f>"3"</f>
        <v>3</v>
      </c>
      <c r="D9" s="11" t="str">
        <f>"4"</f>
        <v>4</v>
      </c>
      <c r="E9" s="11" t="str">
        <f>"5"</f>
        <v>5</v>
      </c>
      <c r="F9" s="11" t="str">
        <f>"6"</f>
        <v>6</v>
      </c>
      <c r="G9" s="11" t="str">
        <f>"7"</f>
        <v>7</v>
      </c>
      <c r="H9" s="11" t="str">
        <f>"8"</f>
        <v>8</v>
      </c>
      <c r="I9" s="11" t="str">
        <f>"9"</f>
        <v>9</v>
      </c>
      <c r="J9" s="11" t="str">
        <f>"10"</f>
        <v>10</v>
      </c>
      <c r="K9" s="11" t="str">
        <f>"11"</f>
        <v>11</v>
      </c>
      <c r="L9" s="11" t="str">
        <f>"12"</f>
        <v>12</v>
      </c>
      <c r="M9" s="11" t="str">
        <f>"13"</f>
        <v>13</v>
      </c>
      <c r="N9" s="11" t="str">
        <f>"14"</f>
        <v>14</v>
      </c>
      <c r="O9" s="3"/>
    </row>
    <row r="10" spans="1:15" ht="43.2" customHeight="1">
      <c r="A10" s="14" t="s">
        <v>4</v>
      </c>
      <c r="B10" s="15" t="str">
        <f>"Мысковский (№ 22)"</f>
        <v>Мысковский (№ 22)</v>
      </c>
      <c r="C10" s="15" t="str">
        <f>"Редькин Алексей Сергеевич"</f>
        <v>Редькин Алексей Сергеевич</v>
      </c>
      <c r="D10" s="16">
        <v>50</v>
      </c>
      <c r="E10" s="16">
        <v>30</v>
      </c>
      <c r="F10" s="15" t="str">
        <f>"ООО ЧОП ""Север"</f>
        <v>ООО ЧОП "Север</v>
      </c>
      <c r="G10" s="16"/>
      <c r="H10" s="17"/>
      <c r="I10" s="16">
        <v>0</v>
      </c>
      <c r="J10" s="18"/>
      <c r="K10" s="16"/>
      <c r="L10" s="15" t="str">
        <f>""</f>
        <v/>
      </c>
      <c r="M10" s="16"/>
      <c r="N10" s="15" t="str">
        <f>""</f>
        <v/>
      </c>
      <c r="O10" s="12"/>
    </row>
    <row r="11" spans="1:15" ht="28.8" customHeight="1">
      <c r="A11" s="13" t="s">
        <v>5</v>
      </c>
      <c r="B11" s="19" t="str">
        <f>""</f>
        <v/>
      </c>
      <c r="C11" s="19" t="str">
        <f>"Итого по кандидату"</f>
        <v>Итого по кандидату</v>
      </c>
      <c r="D11" s="20">
        <v>50</v>
      </c>
      <c r="E11" s="20">
        <v>30</v>
      </c>
      <c r="F11" s="19" t="str">
        <f>""</f>
        <v/>
      </c>
      <c r="G11" s="20">
        <v>0</v>
      </c>
      <c r="H11" s="21"/>
      <c r="I11" s="20">
        <v>0</v>
      </c>
      <c r="J11" s="22"/>
      <c r="K11" s="20">
        <v>0</v>
      </c>
      <c r="L11" s="19" t="str">
        <f>""</f>
        <v/>
      </c>
      <c r="M11" s="20">
        <v>0</v>
      </c>
      <c r="N11" s="19" t="str">
        <f>""</f>
        <v/>
      </c>
      <c r="O11" s="12"/>
    </row>
    <row r="12" spans="1:15" ht="72" customHeight="1">
      <c r="A12" s="13" t="s">
        <v>5</v>
      </c>
      <c r="B12" s="19" t="str">
        <f>""</f>
        <v/>
      </c>
      <c r="C12" s="19" t="str">
        <f>"Избирательный округ (Мысковский (№ 22)), всего"</f>
        <v>Избирательный округ (Мысковский (№ 22)), всего</v>
      </c>
      <c r="D12" s="20">
        <v>50</v>
      </c>
      <c r="E12" s="20">
        <v>30</v>
      </c>
      <c r="F12" s="19" t="str">
        <f>""</f>
        <v/>
      </c>
      <c r="G12" s="20">
        <v>0</v>
      </c>
      <c r="H12" s="21"/>
      <c r="I12" s="20">
        <v>0</v>
      </c>
      <c r="J12" s="22"/>
      <c r="K12" s="20">
        <v>0</v>
      </c>
      <c r="L12" s="19" t="str">
        <f>""</f>
        <v/>
      </c>
      <c r="M12" s="20">
        <v>0</v>
      </c>
      <c r="N12" s="19" t="str">
        <f>""</f>
        <v/>
      </c>
      <c r="O12" s="12"/>
    </row>
    <row r="13" spans="1:15">
      <c r="A13" s="13" t="s">
        <v>5</v>
      </c>
      <c r="B13" s="19" t="str">
        <f>""</f>
        <v/>
      </c>
      <c r="C13" s="19" t="str">
        <f>"Итого"</f>
        <v>Итого</v>
      </c>
      <c r="D13" s="20">
        <v>50</v>
      </c>
      <c r="E13" s="20">
        <v>30</v>
      </c>
      <c r="F13" s="19" t="str">
        <f>""</f>
        <v/>
      </c>
      <c r="G13" s="20">
        <v>0</v>
      </c>
      <c r="H13" s="21">
        <v>0</v>
      </c>
      <c r="I13" s="20">
        <v>0</v>
      </c>
      <c r="J13" s="22"/>
      <c r="K13" s="20">
        <v>0</v>
      </c>
      <c r="L13" s="19" t="str">
        <f>""</f>
        <v/>
      </c>
      <c r="M13" s="20">
        <v>0</v>
      </c>
      <c r="N13" s="19" t="str">
        <f>""</f>
        <v/>
      </c>
      <c r="O13" s="12"/>
    </row>
    <row r="14" spans="1:15">
      <c r="O14" s="12"/>
    </row>
  </sheetData>
  <mergeCells count="19">
    <mergeCell ref="I6:I8"/>
    <mergeCell ref="J6:L6"/>
    <mergeCell ref="M6:M8"/>
    <mergeCell ref="N6:N8"/>
    <mergeCell ref="E7:F7"/>
    <mergeCell ref="G7:H7"/>
    <mergeCell ref="J7:J8"/>
    <mergeCell ref="K7:K8"/>
    <mergeCell ref="L7:L8"/>
    <mergeCell ref="A1:N1"/>
    <mergeCell ref="A2:N2"/>
    <mergeCell ref="A5:A8"/>
    <mergeCell ref="B5:B8"/>
    <mergeCell ref="C5:C8"/>
    <mergeCell ref="D5:H5"/>
    <mergeCell ref="I5:L5"/>
    <mergeCell ref="M5:N5"/>
    <mergeCell ref="D6:D8"/>
    <mergeCell ref="E6:H6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dcterms:created xsi:type="dcterms:W3CDTF">2021-09-17T09:21:06Z</dcterms:created>
  <dcterms:modified xsi:type="dcterms:W3CDTF">2021-09-17T09:22:30Z</dcterms:modified>
</cp:coreProperties>
</file>