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16" i="1"/>
  <c r="C16"/>
  <c r="F16"/>
  <c r="L16"/>
  <c r="N16"/>
  <c r="B17"/>
  <c r="C17"/>
  <c r="F17"/>
  <c r="L17"/>
  <c r="N17"/>
  <c r="B18"/>
  <c r="C18"/>
  <c r="F18"/>
  <c r="L18"/>
  <c r="N18"/>
  <c r="C13"/>
  <c r="F19"/>
  <c r="L19"/>
  <c r="N15"/>
  <c r="L15"/>
  <c r="F15"/>
  <c r="F13"/>
  <c r="L13"/>
  <c r="F14"/>
  <c r="L14"/>
  <c r="B19"/>
  <c r="C19"/>
  <c r="N19"/>
  <c r="N14"/>
  <c r="C14"/>
  <c r="B14"/>
  <c r="N13"/>
  <c r="B13"/>
  <c r="N12"/>
  <c r="L12"/>
  <c r="F12"/>
  <c r="C12"/>
  <c r="B12"/>
  <c r="N11"/>
  <c r="L11"/>
  <c r="F11"/>
  <c r="N10"/>
  <c r="M10"/>
  <c r="L10"/>
  <c r="K10"/>
  <c r="J10"/>
  <c r="I10"/>
  <c r="H10"/>
  <c r="G10"/>
  <c r="F10"/>
  <c r="E10"/>
  <c r="D10"/>
  <c r="C10"/>
  <c r="B10"/>
  <c r="H9"/>
  <c r="G9"/>
  <c r="F9"/>
  <c r="E9"/>
  <c r="L8"/>
  <c r="K8"/>
  <c r="J8"/>
  <c r="G8"/>
  <c r="E8"/>
  <c r="N7"/>
  <c r="M7"/>
  <c r="J7"/>
  <c r="I7"/>
  <c r="E7"/>
  <c r="D7"/>
  <c r="M6"/>
  <c r="I6"/>
  <c r="D6"/>
  <c r="C6"/>
  <c r="B6"/>
  <c r="A6"/>
</calcChain>
</file>

<file path=xl/sharedStrings.xml><?xml version="1.0" encoding="utf-8"?>
<sst xmlns="http://schemas.openxmlformats.org/spreadsheetml/2006/main" count="18" uniqueCount="12">
  <si>
    <t>СВЕДЕНИЯ
о поступлении средств в избирательные фонды кандидатов, избирательных объединений и расходовании этих средств
(на основании данных, предоставленных филиалами ПАО Сбербанк и другой кредитной организацией)</t>
  </si>
  <si>
    <t>В тыс. руб.</t>
  </si>
  <si>
    <t>1</t>
  </si>
  <si>
    <t>1.</t>
  </si>
  <si>
    <t/>
  </si>
  <si>
    <t>По состоянию на 21.07.2021</t>
  </si>
  <si>
    <t>2.</t>
  </si>
  <si>
    <t>Тринадцатый</t>
  </si>
  <si>
    <t>Дополнительные выборы депутатов Совета народных депутатов Тяжинского муниципального округа по одномандатным избирательным округам №№ 3, 13</t>
  </si>
  <si>
    <t>Третий</t>
  </si>
  <si>
    <t>Дурнова Елена Ивановна</t>
  </si>
  <si>
    <t>Парманова Нина Борисовна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</si>
</sst>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49" fontId="1" fillId="0" borderId="0" xfId="0" applyNumberFormat="1" applyFont="1" applyAlignment="1">
      <alignment horizontal="right" vertical="center"/>
    </xf>
    <xf numFmtId="0" fontId="5" fillId="2" borderId="2" xfId="0" quotePrefix="1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tabSelected="1" workbookViewId="0">
      <selection activeCell="C13" sqref="C13"/>
    </sheetView>
  </sheetViews>
  <sheetFormatPr defaultRowHeight="14.4"/>
  <cols>
    <col min="1" max="1" width="4.77734375" customWidth="1"/>
    <col min="2" max="2" width="13.88671875" customWidth="1"/>
    <col min="3" max="3" width="12.21875" customWidth="1"/>
    <col min="4" max="5" width="15.109375" customWidth="1"/>
    <col min="6" max="6" width="9.44140625" customWidth="1"/>
    <col min="7" max="7" width="15.109375" customWidth="1"/>
    <col min="8" max="8" width="5.5546875" customWidth="1"/>
    <col min="9" max="9" width="15.109375" customWidth="1"/>
    <col min="10" max="10" width="12.77734375" customWidth="1"/>
    <col min="11" max="11" width="15.109375" customWidth="1"/>
    <col min="12" max="12" width="9.44140625" customWidth="1"/>
    <col min="13" max="13" width="15.109375" customWidth="1"/>
    <col min="14" max="14" width="18" customWidth="1"/>
    <col min="15" max="15" width="8.88671875" customWidth="1"/>
  </cols>
  <sheetData>
    <row r="1" spans="1:15" ht="14.4" customHeight="1">
      <c r="A1" s="16"/>
      <c r="B1" s="16"/>
      <c r="C1" s="16"/>
      <c r="D1" s="16"/>
      <c r="N1" s="1"/>
    </row>
    <row r="2" spans="1:15" ht="169.8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5" ht="15.6">
      <c r="A3" s="26" t="s">
        <v>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5">
      <c r="N4" s="17" t="s">
        <v>5</v>
      </c>
    </row>
    <row r="5" spans="1:15">
      <c r="N5" s="3" t="s">
        <v>1</v>
      </c>
    </row>
    <row r="6" spans="1:15" ht="24" customHeight="1">
      <c r="A6" s="20" t="str">
        <f t="shared" ref="A6" si="0">"№
п/п"</f>
        <v>№
п/п</v>
      </c>
      <c r="B6" s="20" t="str">
        <f t="shared" ref="B6" si="1">"Наименование территории"</f>
        <v>Наименование территории</v>
      </c>
      <c r="C6" s="20" t="str">
        <f t="shared" ref="C6" si="2">"Фамилия, имя, отчество кандидата"</f>
        <v>Фамилия, имя, отчество кандидата</v>
      </c>
      <c r="D6" s="23" t="str">
        <f t="shared" ref="D6" si="3">"Поступило средств"</f>
        <v>Поступило средств</v>
      </c>
      <c r="E6" s="27"/>
      <c r="F6" s="27"/>
      <c r="G6" s="27"/>
      <c r="H6" s="24"/>
      <c r="I6" s="23" t="str">
        <f t="shared" ref="I6" si="4">"Израсходовано средств"</f>
        <v>Израсходовано средств</v>
      </c>
      <c r="J6" s="27"/>
      <c r="K6" s="27"/>
      <c r="L6" s="24"/>
      <c r="M6" s="23" t="str">
        <f t="shared" ref="M6" si="5">"Возвращено средств"</f>
        <v>Возвращено средств</v>
      </c>
      <c r="N6" s="24"/>
    </row>
    <row r="7" spans="1:15" ht="52.95" customHeight="1">
      <c r="A7" s="21"/>
      <c r="B7" s="21"/>
      <c r="C7" s="21"/>
      <c r="D7" s="20" t="str">
        <f t="shared" ref="D7" si="6">"всего"</f>
        <v>всего</v>
      </c>
      <c r="E7" s="23" t="str">
        <f t="shared" ref="E7" si="7">"из них"</f>
        <v>из них</v>
      </c>
      <c r="F7" s="27"/>
      <c r="G7" s="27"/>
      <c r="H7" s="24"/>
      <c r="I7" s="20" t="str">
        <f t="shared" ref="I7" si="8">"всего"</f>
        <v>всего</v>
      </c>
      <c r="J7" s="23" t="str">
        <f t="shared" ref="J7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7" s="27"/>
      <c r="L7" s="24"/>
      <c r="M7" s="20" t="str">
        <f t="shared" ref="M7" si="10">"сумма, тыс. руб."</f>
        <v>сумма, тыс. руб.</v>
      </c>
      <c r="N7" s="20" t="str">
        <f t="shared" ref="N7" si="11">"основание возврата"</f>
        <v>основание возврата</v>
      </c>
      <c r="O7" s="2"/>
    </row>
    <row r="8" spans="1:15" ht="70.05" customHeight="1">
      <c r="A8" s="21"/>
      <c r="B8" s="21"/>
      <c r="C8" s="21"/>
      <c r="D8" s="21"/>
      <c r="E8" s="23" t="str">
        <f t="shared" ref="E8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8" s="24"/>
      <c r="G8" s="23" t="str">
        <f t="shared" ref="G8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8" s="24"/>
      <c r="I8" s="21"/>
      <c r="J8" s="20" t="str">
        <f t="shared" ref="J8" si="14">"дата операции"</f>
        <v>дата операции</v>
      </c>
      <c r="K8" s="20" t="str">
        <f t="shared" ref="K8" si="15">"сумма, тыс. руб."</f>
        <v>сумма, тыс. руб.</v>
      </c>
      <c r="L8" s="20" t="str">
        <f t="shared" ref="L8" si="16">"назначение платежа"</f>
        <v>назначение платежа</v>
      </c>
      <c r="M8" s="21"/>
      <c r="N8" s="21"/>
      <c r="O8" s="2"/>
    </row>
    <row r="9" spans="1:15" ht="72" customHeight="1">
      <c r="A9" s="22"/>
      <c r="B9" s="22"/>
      <c r="C9" s="22"/>
      <c r="D9" s="22"/>
      <c r="E9" s="4" t="str">
        <f>"сумма, тыс. руб."</f>
        <v>сумма, тыс. руб.</v>
      </c>
      <c r="F9" s="4" t="str">
        <f>"наименование юридического лица"</f>
        <v>наименование юридического лица</v>
      </c>
      <c r="G9" s="4" t="str">
        <f>"сумма, тыс. руб."</f>
        <v>сумма, тыс. руб.</v>
      </c>
      <c r="H9" s="4" t="str">
        <f>"кол-во граждан"</f>
        <v>кол-во граждан</v>
      </c>
      <c r="I9" s="22"/>
      <c r="J9" s="22"/>
      <c r="K9" s="22"/>
      <c r="L9" s="22"/>
      <c r="M9" s="22"/>
      <c r="N9" s="22"/>
      <c r="O9" s="2"/>
    </row>
    <row r="10" spans="1:15">
      <c r="A10" s="6" t="s">
        <v>2</v>
      </c>
      <c r="B10" s="4" t="str">
        <f>"2"</f>
        <v>2</v>
      </c>
      <c r="C10" s="4" t="str">
        <f>"3"</f>
        <v>3</v>
      </c>
      <c r="D10" s="4" t="str">
        <f>"4"</f>
        <v>4</v>
      </c>
      <c r="E10" s="4" t="str">
        <f>"5"</f>
        <v>5</v>
      </c>
      <c r="F10" s="4" t="str">
        <f>"6"</f>
        <v>6</v>
      </c>
      <c r="G10" s="4" t="str">
        <f>"7"</f>
        <v>7</v>
      </c>
      <c r="H10" s="4" t="str">
        <f>"8"</f>
        <v>8</v>
      </c>
      <c r="I10" s="4" t="str">
        <f>"9"</f>
        <v>9</v>
      </c>
      <c r="J10" s="4" t="str">
        <f>"10"</f>
        <v>10</v>
      </c>
      <c r="K10" s="4" t="str">
        <f>"11"</f>
        <v>11</v>
      </c>
      <c r="L10" s="4" t="str">
        <f>"12"</f>
        <v>12</v>
      </c>
      <c r="M10" s="4" t="str">
        <f>"13"</f>
        <v>13</v>
      </c>
      <c r="N10" s="4" t="str">
        <f>"14"</f>
        <v>14</v>
      </c>
      <c r="O10" s="2"/>
    </row>
    <row r="11" spans="1:15" ht="43.2" customHeight="1">
      <c r="A11" s="7" t="s">
        <v>3</v>
      </c>
      <c r="B11" s="8" t="s">
        <v>9</v>
      </c>
      <c r="C11" s="8" t="s">
        <v>11</v>
      </c>
      <c r="D11" s="9">
        <v>0</v>
      </c>
      <c r="E11" s="9"/>
      <c r="F11" s="8" t="str">
        <f>""</f>
        <v/>
      </c>
      <c r="G11" s="9"/>
      <c r="H11" s="10"/>
      <c r="I11" s="9">
        <v>0</v>
      </c>
      <c r="J11" s="11"/>
      <c r="K11" s="9"/>
      <c r="L11" s="8" t="str">
        <f>""</f>
        <v/>
      </c>
      <c r="M11" s="9"/>
      <c r="N11" s="8" t="str">
        <f>""</f>
        <v/>
      </c>
      <c r="O11" s="5"/>
    </row>
    <row r="12" spans="1:15" ht="28.8" customHeight="1">
      <c r="A12" s="6" t="s">
        <v>4</v>
      </c>
      <c r="B12" s="12" t="str">
        <f>""</f>
        <v/>
      </c>
      <c r="C12" s="12" t="str">
        <f>"Итого по кандидату"</f>
        <v>Итого по кандидату</v>
      </c>
      <c r="D12" s="13">
        <v>0</v>
      </c>
      <c r="E12" s="13">
        <v>0</v>
      </c>
      <c r="F12" s="12" t="str">
        <f>""</f>
        <v/>
      </c>
      <c r="G12" s="13">
        <v>0</v>
      </c>
      <c r="H12" s="14"/>
      <c r="I12" s="13">
        <v>0</v>
      </c>
      <c r="J12" s="15"/>
      <c r="K12" s="13">
        <v>0</v>
      </c>
      <c r="L12" s="12" t="str">
        <f>""</f>
        <v/>
      </c>
      <c r="M12" s="13">
        <v>0</v>
      </c>
      <c r="N12" s="12" t="str">
        <f>""</f>
        <v/>
      </c>
      <c r="O12" s="5"/>
    </row>
    <row r="13" spans="1:15" ht="57.6" customHeight="1">
      <c r="A13" s="6" t="s">
        <v>4</v>
      </c>
      <c r="B13" s="12" t="str">
        <f>""</f>
        <v/>
      </c>
      <c r="C13" s="12" t="str">
        <f>"Избирательный округ (Третий), всего"</f>
        <v>Избирательный округ (Третий), всего</v>
      </c>
      <c r="D13" s="13">
        <v>0</v>
      </c>
      <c r="E13" s="13">
        <v>0</v>
      </c>
      <c r="F13" s="12" t="str">
        <f>""</f>
        <v/>
      </c>
      <c r="G13" s="13">
        <v>0</v>
      </c>
      <c r="H13" s="14"/>
      <c r="I13" s="13">
        <v>0</v>
      </c>
      <c r="J13" s="15"/>
      <c r="K13" s="13">
        <v>0</v>
      </c>
      <c r="L13" s="12" t="str">
        <f>""</f>
        <v/>
      </c>
      <c r="M13" s="13">
        <v>0</v>
      </c>
      <c r="N13" s="12" t="str">
        <f>""</f>
        <v/>
      </c>
      <c r="O13" s="5"/>
    </row>
    <row r="14" spans="1:15" ht="28.8" customHeight="1">
      <c r="A14" s="6" t="s">
        <v>4</v>
      </c>
      <c r="B14" s="12" t="str">
        <f>""</f>
        <v/>
      </c>
      <c r="C14" s="12" t="str">
        <f>"Кандидаты, всего"</f>
        <v>Кандидаты, всего</v>
      </c>
      <c r="D14" s="13">
        <v>0</v>
      </c>
      <c r="E14" s="13">
        <v>0</v>
      </c>
      <c r="F14" s="12" t="str">
        <f>""</f>
        <v/>
      </c>
      <c r="G14" s="13">
        <v>0</v>
      </c>
      <c r="H14" s="14"/>
      <c r="I14" s="13">
        <v>0</v>
      </c>
      <c r="J14" s="15"/>
      <c r="K14" s="13">
        <v>0</v>
      </c>
      <c r="L14" s="12" t="str">
        <f>""</f>
        <v/>
      </c>
      <c r="M14" s="13">
        <v>0</v>
      </c>
      <c r="N14" s="12" t="str">
        <f>""</f>
        <v/>
      </c>
      <c r="O14" s="5"/>
    </row>
    <row r="15" spans="1:15" s="16" customFormat="1" ht="43.2" customHeight="1">
      <c r="A15" s="19" t="s">
        <v>6</v>
      </c>
      <c r="B15" s="8" t="s">
        <v>7</v>
      </c>
      <c r="C15" s="18" t="s">
        <v>10</v>
      </c>
      <c r="D15" s="9">
        <v>0</v>
      </c>
      <c r="E15" s="9"/>
      <c r="F15" s="8" t="str">
        <f>""</f>
        <v/>
      </c>
      <c r="G15" s="9"/>
      <c r="H15" s="10"/>
      <c r="I15" s="9">
        <v>0</v>
      </c>
      <c r="J15" s="11"/>
      <c r="K15" s="9"/>
      <c r="L15" s="8" t="str">
        <f>""</f>
        <v/>
      </c>
      <c r="M15" s="9"/>
      <c r="N15" s="8" t="str">
        <f>""</f>
        <v/>
      </c>
      <c r="O15" s="5"/>
    </row>
    <row r="16" spans="1:15" s="16" customFormat="1" ht="28.8" customHeight="1">
      <c r="A16" s="6" t="s">
        <v>4</v>
      </c>
      <c r="B16" s="12" t="str">
        <f>""</f>
        <v/>
      </c>
      <c r="C16" s="12" t="str">
        <f>"Итого по кандидату"</f>
        <v>Итого по кандидату</v>
      </c>
      <c r="D16" s="13">
        <v>0</v>
      </c>
      <c r="E16" s="13">
        <v>0</v>
      </c>
      <c r="F16" s="12" t="str">
        <f>""</f>
        <v/>
      </c>
      <c r="G16" s="13">
        <v>0</v>
      </c>
      <c r="H16" s="14"/>
      <c r="I16" s="13">
        <v>0</v>
      </c>
      <c r="J16" s="15"/>
      <c r="K16" s="13">
        <v>0</v>
      </c>
      <c r="L16" s="12" t="str">
        <f>""</f>
        <v/>
      </c>
      <c r="M16" s="13">
        <v>0</v>
      </c>
      <c r="N16" s="12" t="str">
        <f>""</f>
        <v/>
      </c>
      <c r="O16" s="5"/>
    </row>
    <row r="17" spans="1:15" s="16" customFormat="1" ht="57.6" customHeight="1">
      <c r="A17" s="6" t="s">
        <v>4</v>
      </c>
      <c r="B17" s="12" t="str">
        <f>""</f>
        <v/>
      </c>
      <c r="C17" s="12" t="str">
        <f>"Избирательный округ (Тринадцатый), всего"</f>
        <v>Избирательный округ (Тринадцатый), всего</v>
      </c>
      <c r="D17" s="13">
        <v>0</v>
      </c>
      <c r="E17" s="13">
        <v>0</v>
      </c>
      <c r="F17" s="12" t="str">
        <f>""</f>
        <v/>
      </c>
      <c r="G17" s="13">
        <v>0</v>
      </c>
      <c r="H17" s="14"/>
      <c r="I17" s="13">
        <v>0</v>
      </c>
      <c r="J17" s="15"/>
      <c r="K17" s="13">
        <v>0</v>
      </c>
      <c r="L17" s="12" t="str">
        <f>""</f>
        <v/>
      </c>
      <c r="M17" s="13">
        <v>0</v>
      </c>
      <c r="N17" s="12" t="str">
        <f>""</f>
        <v/>
      </c>
      <c r="O17" s="5"/>
    </row>
    <row r="18" spans="1:15" s="16" customFormat="1" ht="28.8" customHeight="1">
      <c r="A18" s="6" t="s">
        <v>4</v>
      </c>
      <c r="B18" s="12" t="str">
        <f>""</f>
        <v/>
      </c>
      <c r="C18" s="12" t="str">
        <f>"Кандидаты, всего"</f>
        <v>Кандидаты, всего</v>
      </c>
      <c r="D18" s="13">
        <v>0</v>
      </c>
      <c r="E18" s="13">
        <v>0</v>
      </c>
      <c r="F18" s="12" t="str">
        <f>""</f>
        <v/>
      </c>
      <c r="G18" s="13">
        <v>0</v>
      </c>
      <c r="H18" s="14"/>
      <c r="I18" s="13">
        <v>0</v>
      </c>
      <c r="J18" s="15"/>
      <c r="K18" s="13">
        <v>0</v>
      </c>
      <c r="L18" s="12" t="str">
        <f>""</f>
        <v/>
      </c>
      <c r="M18" s="13">
        <v>0</v>
      </c>
      <c r="N18" s="12" t="str">
        <f>""</f>
        <v/>
      </c>
      <c r="O18" s="5"/>
    </row>
    <row r="19" spans="1:15" s="16" customFormat="1">
      <c r="A19" s="6" t="s">
        <v>4</v>
      </c>
      <c r="B19" s="12" t="str">
        <f>""</f>
        <v/>
      </c>
      <c r="C19" s="12" t="str">
        <f>"Итого"</f>
        <v>Итого</v>
      </c>
      <c r="D19" s="13">
        <v>0</v>
      </c>
      <c r="E19" s="13">
        <v>0</v>
      </c>
      <c r="F19" s="12" t="str">
        <f>""</f>
        <v/>
      </c>
      <c r="G19" s="13">
        <v>0</v>
      </c>
      <c r="H19" s="14"/>
      <c r="I19" s="13">
        <v>0</v>
      </c>
      <c r="J19" s="15"/>
      <c r="K19" s="13">
        <v>0</v>
      </c>
      <c r="L19" s="12" t="str">
        <f>""</f>
        <v/>
      </c>
      <c r="M19" s="13">
        <v>0</v>
      </c>
      <c r="N19" s="12" t="str">
        <f>""</f>
        <v/>
      </c>
      <c r="O19" s="5"/>
    </row>
  </sheetData>
  <mergeCells count="19"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  <mergeCell ref="I7:I9"/>
    <mergeCell ref="J7:L7"/>
    <mergeCell ref="M7:M9"/>
    <mergeCell ref="N7:N9"/>
    <mergeCell ref="E8:F8"/>
    <mergeCell ref="G8:H8"/>
    <mergeCell ref="J8:J9"/>
    <mergeCell ref="K8:K9"/>
    <mergeCell ref="L8:L9"/>
  </mergeCells>
  <pageMargins left="0.34722222222222221" right="0.1388888888888889" top="0.1388888888888889" bottom="0.1388888888888889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2020-10-29T02:01:52Z</cp:lastPrinted>
  <dcterms:created xsi:type="dcterms:W3CDTF">2020-10-29T02:00:25Z</dcterms:created>
  <dcterms:modified xsi:type="dcterms:W3CDTF">2021-07-21T08:12:39Z</dcterms:modified>
</cp:coreProperties>
</file>