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F26" i="1"/>
  <c r="L26"/>
  <c r="F30"/>
  <c r="L30"/>
  <c r="F34"/>
  <c r="L34"/>
  <c r="F38"/>
  <c r="L38"/>
  <c r="F39"/>
  <c r="L39"/>
  <c r="C37"/>
  <c r="C33"/>
  <c r="N38"/>
  <c r="C38"/>
  <c r="B38"/>
  <c r="N37"/>
  <c r="L37"/>
  <c r="F37"/>
  <c r="B37"/>
  <c r="N36"/>
  <c r="L36"/>
  <c r="F36"/>
  <c r="C36"/>
  <c r="B36"/>
  <c r="N35"/>
  <c r="L35"/>
  <c r="F35"/>
  <c r="N34"/>
  <c r="C34"/>
  <c r="B34"/>
  <c r="N33"/>
  <c r="L33"/>
  <c r="F33"/>
  <c r="B33"/>
  <c r="N32"/>
  <c r="L32"/>
  <c r="F32"/>
  <c r="C32"/>
  <c r="B32"/>
  <c r="N31"/>
  <c r="L31"/>
  <c r="F31"/>
  <c r="C29"/>
  <c r="N30"/>
  <c r="C30"/>
  <c r="B30"/>
  <c r="N29"/>
  <c r="L29"/>
  <c r="F29"/>
  <c r="B29"/>
  <c r="N28"/>
  <c r="L28"/>
  <c r="F28"/>
  <c r="C28"/>
  <c r="B28"/>
  <c r="N27"/>
  <c r="L27"/>
  <c r="F27"/>
  <c r="C25"/>
  <c r="N26"/>
  <c r="C26"/>
  <c r="B26"/>
  <c r="N25"/>
  <c r="L25"/>
  <c r="F25"/>
  <c r="B25"/>
  <c r="N24"/>
  <c r="L24"/>
  <c r="F24"/>
  <c r="C24"/>
  <c r="B24"/>
  <c r="N23"/>
  <c r="L23"/>
  <c r="F23"/>
  <c r="C17"/>
  <c r="C13"/>
  <c r="F13"/>
  <c r="L13"/>
  <c r="F14"/>
  <c r="L14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N18"/>
  <c r="L18"/>
  <c r="F18"/>
  <c r="C18"/>
  <c r="B18"/>
  <c r="N17"/>
  <c r="L17"/>
  <c r="F17"/>
  <c r="B17"/>
  <c r="N16"/>
  <c r="L16"/>
  <c r="F16"/>
  <c r="C16"/>
  <c r="B16"/>
  <c r="N15"/>
  <c r="L15"/>
  <c r="F15"/>
  <c r="B39"/>
  <c r="C39"/>
  <c r="N39"/>
  <c r="N14"/>
  <c r="C14"/>
  <c r="B14"/>
  <c r="N13"/>
  <c r="B13"/>
  <c r="N12"/>
  <c r="L12"/>
  <c r="F12"/>
  <c r="C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<sst xmlns="http://schemas.openxmlformats.org/spreadsheetml/2006/main" count="48" uniqueCount="27">
  <si>
    <t>СВЕДЕНИЯ
о поступлении средств в избирательные фонды кандидатов,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</si>
  <si>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</si>
  <si>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</si>
  <si>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</si>
  <si>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</si>
  <si>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Выборы депутатов Совета народных депутатов Полысаевского городского округа шестого созыва</t>
  </si>
  <si>
    <t>По состоянию на 21.07.2021</t>
  </si>
  <si>
    <t>Седьмой</t>
  </si>
  <si>
    <t>Первый</t>
  </si>
  <si>
    <t>Второй</t>
  </si>
  <si>
    <t>Третий</t>
  </si>
  <si>
    <t>Четвертый</t>
  </si>
  <si>
    <t>Шестой</t>
  </si>
  <si>
    <t>Десятый</t>
  </si>
  <si>
    <t>Киселева Ольга Владимировна</t>
  </si>
  <si>
    <t>'Витковский Николай Владимирович</t>
  </si>
  <si>
    <t>Лобач Лидия Дмитриевна</t>
  </si>
  <si>
    <t>Исаева Татьяна Владимировна</t>
  </si>
  <si>
    <t>Скрипник Александр Сергеевич</t>
  </si>
  <si>
    <t>Умарова Галина Владимировна</t>
  </si>
  <si>
    <t>Сандакова Любовь Ильинична</t>
  </si>
  <si>
    <t>2.</t>
  </si>
  <si>
    <t>3.</t>
  </si>
  <si>
    <t>4.</t>
  </si>
  <si>
    <t>5.</t>
  </si>
  <si>
    <t>6.</t>
  </si>
  <si>
    <t>7.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</si>
</sst>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5" fillId="2" borderId="2" xfId="0" quotePrefix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tabSelected="1" topLeftCell="A3" workbookViewId="0">
      <selection activeCell="B37" sqref="B37"/>
    </sheetView>
  </sheetViews>
  <sheetFormatPr defaultRowHeight="14.4"/>
  <cols>
    <col min="1" max="1" width="4.77734375" customWidth="1"/>
    <col min="2" max="2" width="13.88671875" customWidth="1"/>
    <col min="3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A1" s="16"/>
      <c r="B1" s="16"/>
      <c r="C1" s="16"/>
      <c r="D1" s="16"/>
      <c r="N1" s="1"/>
    </row>
    <row r="2" spans="1:15" ht="169.8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ht="15.6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>
      <c r="N4" s="17" t="s">
        <v>6</v>
      </c>
    </row>
    <row r="5" spans="1:15">
      <c r="N5" s="3" t="s">
        <v>1</v>
      </c>
    </row>
    <row r="6" spans="1:15" ht="24" customHeight="1">
      <c r="A6" s="21" t="str">
        <f t="shared" ref="A6" si="0">"№
п/п"</f>
        <v>№
п/п</v>
      </c>
      <c r="B6" s="21" t="str">
        <f t="shared" ref="B6" si="1">"Наименование территории"</f>
        <v>Наименование территории</v>
      </c>
      <c r="C6" s="21" t="str">
        <f t="shared" ref="C6" si="2">"Фамилия, имя, отчество кандидата"</f>
        <v>Фамилия, имя, отчество кандидата</v>
      </c>
      <c r="D6" s="24" t="str">
        <f t="shared" ref="D6" si="3">"Поступило средств"</f>
        <v>Поступило средств</v>
      </c>
      <c r="E6" s="25"/>
      <c r="F6" s="25"/>
      <c r="G6" s="25"/>
      <c r="H6" s="26"/>
      <c r="I6" s="24" t="str">
        <f t="shared" ref="I6" si="4">"Израсходовано средств"</f>
        <v>Израсходовано средств</v>
      </c>
      <c r="J6" s="25"/>
      <c r="K6" s="25"/>
      <c r="L6" s="26"/>
      <c r="M6" s="24" t="str">
        <f t="shared" ref="M6" si="5">"Возвращено средств"</f>
        <v>Возвращено средств</v>
      </c>
      <c r="N6" s="26"/>
    </row>
    <row r="7" spans="1:15" ht="52.95" customHeight="1">
      <c r="A7" s="22"/>
      <c r="B7" s="22"/>
      <c r="C7" s="22"/>
      <c r="D7" s="21" t="str">
        <f t="shared" ref="D7" si="6">"всего"</f>
        <v>всего</v>
      </c>
      <c r="E7" s="24" t="str">
        <f t="shared" ref="E7" si="7">"из них"</f>
        <v>из них</v>
      </c>
      <c r="F7" s="25"/>
      <c r="G7" s="25"/>
      <c r="H7" s="26"/>
      <c r="I7" s="21" t="str">
        <f t="shared" ref="I7" si="8">"всего"</f>
        <v>всего</v>
      </c>
      <c r="J7" s="24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5"/>
      <c r="L7" s="26"/>
      <c r="M7" s="21" t="str">
        <f t="shared" ref="M7" si="10">"сумма, тыс. руб."</f>
        <v>сумма, тыс. руб.</v>
      </c>
      <c r="N7" s="21" t="str">
        <f t="shared" ref="N7" si="11">"основание возврата"</f>
        <v>основание возврата</v>
      </c>
      <c r="O7" s="2"/>
    </row>
    <row r="8" spans="1:15" ht="70.05" customHeight="1">
      <c r="A8" s="22"/>
      <c r="B8" s="22"/>
      <c r="C8" s="22"/>
      <c r="D8" s="22"/>
      <c r="E8" s="24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6"/>
      <c r="G8" s="24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6"/>
      <c r="I8" s="22"/>
      <c r="J8" s="21" t="str">
        <f t="shared" ref="J8" si="14">"дата операции"</f>
        <v>дата операции</v>
      </c>
      <c r="K8" s="21" t="str">
        <f t="shared" ref="K8" si="15">"сумма, тыс. руб."</f>
        <v>сумма, тыс. руб.</v>
      </c>
      <c r="L8" s="21" t="str">
        <f t="shared" ref="L8" si="16">"назначение платежа"</f>
        <v>назначение платежа</v>
      </c>
      <c r="M8" s="22"/>
      <c r="N8" s="22"/>
      <c r="O8" s="2"/>
    </row>
    <row r="9" spans="1:15" ht="72" customHeight="1">
      <c r="A9" s="23"/>
      <c r="B9" s="23"/>
      <c r="C9" s="23"/>
      <c r="D9" s="23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3"/>
      <c r="J9" s="23"/>
      <c r="K9" s="23"/>
      <c r="L9" s="23"/>
      <c r="M9" s="23"/>
      <c r="N9" s="23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43.2" customHeight="1">
      <c r="A11" s="7" t="s">
        <v>3</v>
      </c>
      <c r="B11" s="8" t="s">
        <v>8</v>
      </c>
      <c r="C11" s="18" t="s">
        <v>14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57.6" customHeight="1">
      <c r="A13" s="6" t="s">
        <v>4</v>
      </c>
      <c r="B13" s="12" t="str">
        <f>""</f>
        <v/>
      </c>
      <c r="C13" s="12" t="str">
        <f>"Избирательный округ (Первый), всего"</f>
        <v>Избирательный округ (Первый), всего</v>
      </c>
      <c r="D13" s="13">
        <v>0</v>
      </c>
      <c r="E13" s="13">
        <v>0</v>
      </c>
      <c r="F13" s="12" t="str">
        <f>""</f>
        <v/>
      </c>
      <c r="G13" s="13">
        <v>0</v>
      </c>
      <c r="H13" s="14"/>
      <c r="I13" s="13">
        <v>0</v>
      </c>
      <c r="J13" s="15"/>
      <c r="K13" s="13">
        <v>0</v>
      </c>
      <c r="L13" s="12" t="str">
        <f>""</f>
        <v/>
      </c>
      <c r="M13" s="13">
        <v>0</v>
      </c>
      <c r="N13" s="12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"Кандидаты, всего"</f>
        <v>Кандидаты, всего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s="16" customFormat="1" ht="43.2" customHeight="1">
      <c r="A15" s="27" t="s">
        <v>21</v>
      </c>
      <c r="B15" s="8" t="s">
        <v>9</v>
      </c>
      <c r="C15" s="8" t="s">
        <v>15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s="16" customFormat="1" ht="28.8" customHeight="1">
      <c r="A16" s="6" t="s">
        <v>4</v>
      </c>
      <c r="B16" s="12" t="str">
        <f>""</f>
        <v/>
      </c>
      <c r="C16" s="12" t="str">
        <f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s="16" customFormat="1" ht="57.6" customHeight="1">
      <c r="A17" s="6" t="s">
        <v>4</v>
      </c>
      <c r="B17" s="12" t="str">
        <f>""</f>
        <v/>
      </c>
      <c r="C17" s="12" t="str">
        <f>"Избирательный округ (Второй), всего"</f>
        <v>Избирательный округ (Второй), всего</v>
      </c>
      <c r="D17" s="13">
        <v>0</v>
      </c>
      <c r="E17" s="13">
        <v>0</v>
      </c>
      <c r="F17" s="12" t="str">
        <f>""</f>
        <v/>
      </c>
      <c r="G17" s="13">
        <v>0</v>
      </c>
      <c r="H17" s="14"/>
      <c r="I17" s="13">
        <v>0</v>
      </c>
      <c r="J17" s="15"/>
      <c r="K17" s="13">
        <v>0</v>
      </c>
      <c r="L17" s="12" t="str">
        <f>""</f>
        <v/>
      </c>
      <c r="M17" s="13">
        <v>0</v>
      </c>
      <c r="N17" s="12" t="str">
        <f>""</f>
        <v/>
      </c>
      <c r="O17" s="5"/>
    </row>
    <row r="18" spans="1:15" s="16" customFormat="1" ht="28.8" customHeight="1">
      <c r="A18" s="6" t="s">
        <v>4</v>
      </c>
      <c r="B18" s="12" t="str">
        <f>""</f>
        <v/>
      </c>
      <c r="C18" s="12" t="str">
        <f>"Кандидаты, всего"</f>
        <v>Кандидаты, всего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s="16" customFormat="1" ht="43.2" customHeight="1">
      <c r="A19" s="27" t="s">
        <v>22</v>
      </c>
      <c r="B19" s="8" t="s">
        <v>10</v>
      </c>
      <c r="C19" s="18" t="s">
        <v>16</v>
      </c>
      <c r="D19" s="9">
        <v>0</v>
      </c>
      <c r="E19" s="9"/>
      <c r="F19" s="8" t="str">
        <f>""</f>
        <v/>
      </c>
      <c r="G19" s="9"/>
      <c r="H19" s="10"/>
      <c r="I19" s="9">
        <v>0</v>
      </c>
      <c r="J19" s="11"/>
      <c r="K19" s="9"/>
      <c r="L19" s="8" t="str">
        <f>""</f>
        <v/>
      </c>
      <c r="M19" s="9"/>
      <c r="N19" s="8" t="str">
        <f>""</f>
        <v/>
      </c>
      <c r="O19" s="5"/>
    </row>
    <row r="20" spans="1:15" s="16" customFormat="1" ht="28.8" customHeight="1">
      <c r="A20" s="6" t="s">
        <v>4</v>
      </c>
      <c r="B20" s="12" t="str">
        <f>""</f>
        <v/>
      </c>
      <c r="C20" s="12" t="str">
        <f>"Итого по кандидату"</f>
        <v>Итого по кандидату</v>
      </c>
      <c r="D20" s="13">
        <v>0</v>
      </c>
      <c r="E20" s="13">
        <v>0</v>
      </c>
      <c r="F20" s="12" t="str">
        <f>""</f>
        <v/>
      </c>
      <c r="G20" s="13">
        <v>0</v>
      </c>
      <c r="H20" s="14"/>
      <c r="I20" s="13">
        <v>0</v>
      </c>
      <c r="J20" s="15"/>
      <c r="K20" s="13">
        <v>0</v>
      </c>
      <c r="L20" s="12" t="str">
        <f>""</f>
        <v/>
      </c>
      <c r="M20" s="13">
        <v>0</v>
      </c>
      <c r="N20" s="12" t="str">
        <f>""</f>
        <v/>
      </c>
      <c r="O20" s="5"/>
    </row>
    <row r="21" spans="1:15" s="16" customFormat="1" ht="57.6" customHeight="1">
      <c r="A21" s="6" t="s">
        <v>4</v>
      </c>
      <c r="B21" s="12" t="str">
        <f>""</f>
        <v/>
      </c>
      <c r="C21" s="12" t="str">
        <f>"Избирательный округ (Третий), всего"</f>
        <v>Избирательный округ (Третий), всего</v>
      </c>
      <c r="D21" s="13">
        <v>0</v>
      </c>
      <c r="E21" s="13">
        <v>0</v>
      </c>
      <c r="F21" s="12" t="str">
        <f>""</f>
        <v/>
      </c>
      <c r="G21" s="13">
        <v>0</v>
      </c>
      <c r="H21" s="14"/>
      <c r="I21" s="13">
        <v>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s="16" customFormat="1" ht="28.8" customHeight="1">
      <c r="A22" s="6" t="s">
        <v>4</v>
      </c>
      <c r="B22" s="12" t="str">
        <f>""</f>
        <v/>
      </c>
      <c r="C22" s="12" t="str">
        <f>"Кандидаты, всего"</f>
        <v>Кандидаты, всего</v>
      </c>
      <c r="D22" s="13">
        <v>0</v>
      </c>
      <c r="E22" s="13">
        <v>0</v>
      </c>
      <c r="F22" s="12" t="str">
        <f>""</f>
        <v/>
      </c>
      <c r="G22" s="13">
        <v>0</v>
      </c>
      <c r="H22" s="14"/>
      <c r="I22" s="13">
        <v>0</v>
      </c>
      <c r="J22" s="15"/>
      <c r="K22" s="13">
        <v>0</v>
      </c>
      <c r="L22" s="12" t="str">
        <f>""</f>
        <v/>
      </c>
      <c r="M22" s="13">
        <v>0</v>
      </c>
      <c r="N22" s="12" t="str">
        <f>""</f>
        <v/>
      </c>
      <c r="O22" s="5"/>
    </row>
    <row r="23" spans="1:15" s="16" customFormat="1" ht="43.2" customHeight="1">
      <c r="A23" s="27" t="s">
        <v>23</v>
      </c>
      <c r="B23" s="8" t="s">
        <v>11</v>
      </c>
      <c r="C23" s="18" t="s">
        <v>17</v>
      </c>
      <c r="D23" s="9">
        <v>0</v>
      </c>
      <c r="E23" s="9"/>
      <c r="F23" s="8" t="str">
        <f>""</f>
        <v/>
      </c>
      <c r="G23" s="9"/>
      <c r="H23" s="10"/>
      <c r="I23" s="9">
        <v>0</v>
      </c>
      <c r="J23" s="11"/>
      <c r="K23" s="9"/>
      <c r="L23" s="8" t="str">
        <f>""</f>
        <v/>
      </c>
      <c r="M23" s="9"/>
      <c r="N23" s="8" t="str">
        <f>""</f>
        <v/>
      </c>
      <c r="O23" s="5"/>
    </row>
    <row r="24" spans="1:15" s="16" customFormat="1" ht="28.8" customHeight="1">
      <c r="A24" s="6" t="s">
        <v>4</v>
      </c>
      <c r="B24" s="12" t="str">
        <f>""</f>
        <v/>
      </c>
      <c r="C24" s="12" t="str">
        <f>"Итого по кандидату"</f>
        <v>Итого по кандидату</v>
      </c>
      <c r="D24" s="13">
        <v>0</v>
      </c>
      <c r="E24" s="13">
        <v>0</v>
      </c>
      <c r="F24" s="12" t="str">
        <f>""</f>
        <v/>
      </c>
      <c r="G24" s="13">
        <v>0</v>
      </c>
      <c r="H24" s="14"/>
      <c r="I24" s="13">
        <v>0</v>
      </c>
      <c r="J24" s="15"/>
      <c r="K24" s="13">
        <v>0</v>
      </c>
      <c r="L24" s="12" t="str">
        <f>""</f>
        <v/>
      </c>
      <c r="M24" s="13">
        <v>0</v>
      </c>
      <c r="N24" s="12" t="str">
        <f>""</f>
        <v/>
      </c>
      <c r="O24" s="5"/>
    </row>
    <row r="25" spans="1:15" s="16" customFormat="1" ht="57.6" customHeight="1">
      <c r="A25" s="6" t="s">
        <v>4</v>
      </c>
      <c r="B25" s="12" t="str">
        <f>""</f>
        <v/>
      </c>
      <c r="C25" s="12" t="str">
        <f>"Избирательный округ (Четвертый), всего"</f>
        <v>Избирательный округ (Четвертый), всего</v>
      </c>
      <c r="D25" s="13">
        <v>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s="16" customFormat="1" ht="28.8" customHeight="1">
      <c r="A26" s="6" t="s">
        <v>4</v>
      </c>
      <c r="B26" s="12" t="str">
        <f>""</f>
        <v/>
      </c>
      <c r="C26" s="12" t="str">
        <f>"Кандидаты, всего"</f>
        <v>Кандидаты, всего</v>
      </c>
      <c r="D26" s="13">
        <v>0</v>
      </c>
      <c r="E26" s="13">
        <v>0</v>
      </c>
      <c r="F26" s="12" t="str">
        <f>""</f>
        <v/>
      </c>
      <c r="G26" s="13">
        <v>0</v>
      </c>
      <c r="H26" s="14"/>
      <c r="I26" s="13">
        <v>0</v>
      </c>
      <c r="J26" s="15"/>
      <c r="K26" s="13">
        <v>0</v>
      </c>
      <c r="L26" s="12" t="str">
        <f>""</f>
        <v/>
      </c>
      <c r="M26" s="13">
        <v>0</v>
      </c>
      <c r="N26" s="12" t="str">
        <f>""</f>
        <v/>
      </c>
      <c r="O26" s="5"/>
    </row>
    <row r="27" spans="1:15" s="16" customFormat="1" ht="43.2" customHeight="1">
      <c r="A27" s="27" t="s">
        <v>24</v>
      </c>
      <c r="B27" s="8" t="s">
        <v>12</v>
      </c>
      <c r="C27" s="18" t="s">
        <v>18</v>
      </c>
      <c r="D27" s="9">
        <v>0</v>
      </c>
      <c r="E27" s="9"/>
      <c r="F27" s="8" t="str">
        <f>""</f>
        <v/>
      </c>
      <c r="G27" s="9"/>
      <c r="H27" s="10"/>
      <c r="I27" s="9">
        <v>0</v>
      </c>
      <c r="J27" s="11"/>
      <c r="K27" s="9"/>
      <c r="L27" s="8" t="str">
        <f>""</f>
        <v/>
      </c>
      <c r="M27" s="9"/>
      <c r="N27" s="8" t="str">
        <f>""</f>
        <v/>
      </c>
      <c r="O27" s="5"/>
    </row>
    <row r="28" spans="1:15" s="16" customFormat="1" ht="28.8" customHeight="1">
      <c r="A28" s="6" t="s">
        <v>4</v>
      </c>
      <c r="B28" s="12" t="str">
        <f>""</f>
        <v/>
      </c>
      <c r="C28" s="12" t="str">
        <f>"Итого по кандидату"</f>
        <v>Итого по кандидату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s="16" customFormat="1" ht="57.6" customHeight="1">
      <c r="A29" s="6" t="s">
        <v>4</v>
      </c>
      <c r="B29" s="12" t="str">
        <f>""</f>
        <v/>
      </c>
      <c r="C29" s="12" t="str">
        <f>"Избирательный округ (Шестой), всего"</f>
        <v>Избирательный округ (Шестой), всего</v>
      </c>
      <c r="D29" s="13">
        <v>0</v>
      </c>
      <c r="E29" s="13">
        <v>0</v>
      </c>
      <c r="F29" s="12" t="str">
        <f>""</f>
        <v/>
      </c>
      <c r="G29" s="13">
        <v>0</v>
      </c>
      <c r="H29" s="14"/>
      <c r="I29" s="13">
        <v>0</v>
      </c>
      <c r="J29" s="15"/>
      <c r="K29" s="13">
        <v>0</v>
      </c>
      <c r="L29" s="12" t="str">
        <f>""</f>
        <v/>
      </c>
      <c r="M29" s="13">
        <v>0</v>
      </c>
      <c r="N29" s="12" t="str">
        <f>""</f>
        <v/>
      </c>
      <c r="O29" s="5"/>
    </row>
    <row r="30" spans="1:15" s="16" customFormat="1" ht="28.8" customHeight="1">
      <c r="A30" s="6" t="s">
        <v>4</v>
      </c>
      <c r="B30" s="12" t="str">
        <f>""</f>
        <v/>
      </c>
      <c r="C30" s="12" t="str">
        <f>"Кандидаты, всего"</f>
        <v>Кандидаты, всего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s="16" customFormat="1" ht="43.2" customHeight="1">
      <c r="A31" s="27" t="s">
        <v>25</v>
      </c>
      <c r="B31" s="8" t="s">
        <v>7</v>
      </c>
      <c r="C31" s="18" t="s">
        <v>19</v>
      </c>
      <c r="D31" s="9">
        <v>0</v>
      </c>
      <c r="E31" s="9"/>
      <c r="F31" s="8" t="str">
        <f>""</f>
        <v/>
      </c>
      <c r="G31" s="9"/>
      <c r="H31" s="10"/>
      <c r="I31" s="9">
        <v>0</v>
      </c>
      <c r="J31" s="11"/>
      <c r="K31" s="9"/>
      <c r="L31" s="8" t="str">
        <f>""</f>
        <v/>
      </c>
      <c r="M31" s="9"/>
      <c r="N31" s="8" t="str">
        <f>""</f>
        <v/>
      </c>
      <c r="O31" s="5"/>
    </row>
    <row r="32" spans="1:15" s="16" customFormat="1" ht="28.8" customHeight="1">
      <c r="A32" s="6" t="s">
        <v>4</v>
      </c>
      <c r="B32" s="12" t="str">
        <f>""</f>
        <v/>
      </c>
      <c r="C32" s="12" t="str">
        <f>"Итого по кандидату"</f>
        <v>Итого по кандидату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s="16" customFormat="1" ht="57.6" customHeight="1">
      <c r="A33" s="6" t="s">
        <v>4</v>
      </c>
      <c r="B33" s="12" t="str">
        <f>""</f>
        <v/>
      </c>
      <c r="C33" s="12" t="str">
        <f>"Избирательный округ (Седьмой), всего"</f>
        <v>Избирательный округ (Седьмой), всего</v>
      </c>
      <c r="D33" s="13">
        <v>0</v>
      </c>
      <c r="E33" s="13">
        <v>0</v>
      </c>
      <c r="F33" s="12" t="str">
        <f>""</f>
        <v/>
      </c>
      <c r="G33" s="13">
        <v>0</v>
      </c>
      <c r="H33" s="14"/>
      <c r="I33" s="13">
        <v>0</v>
      </c>
      <c r="J33" s="15"/>
      <c r="K33" s="13">
        <v>0</v>
      </c>
      <c r="L33" s="12" t="str">
        <f>""</f>
        <v/>
      </c>
      <c r="M33" s="13">
        <v>0</v>
      </c>
      <c r="N33" s="12" t="str">
        <f>""</f>
        <v/>
      </c>
      <c r="O33" s="5"/>
    </row>
    <row r="34" spans="1:15" s="16" customFormat="1" ht="28.8" customHeight="1">
      <c r="A34" s="6" t="s">
        <v>4</v>
      </c>
      <c r="B34" s="12" t="str">
        <f>""</f>
        <v/>
      </c>
      <c r="C34" s="12" t="str">
        <f>"Кандидаты, всего"</f>
        <v>Кандидаты, всего</v>
      </c>
      <c r="D34" s="13">
        <v>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s="16" customFormat="1" ht="43.2" customHeight="1">
      <c r="A35" s="27" t="s">
        <v>26</v>
      </c>
      <c r="B35" s="8" t="s">
        <v>13</v>
      </c>
      <c r="C35" s="18" t="s">
        <v>20</v>
      </c>
      <c r="D35" s="9">
        <v>0</v>
      </c>
      <c r="E35" s="9"/>
      <c r="F35" s="8" t="str">
        <f>""</f>
        <v/>
      </c>
      <c r="G35" s="9"/>
      <c r="H35" s="10"/>
      <c r="I35" s="9">
        <v>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s="16" customFormat="1" ht="28.8" customHeight="1">
      <c r="A36" s="6" t="s">
        <v>4</v>
      </c>
      <c r="B36" s="12" t="str">
        <f>""</f>
        <v/>
      </c>
      <c r="C36" s="12" t="str">
        <f>"Итого по кандидату"</f>
        <v>Итого по кандидату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s="16" customFormat="1" ht="57.6" customHeight="1">
      <c r="A37" s="6" t="s">
        <v>4</v>
      </c>
      <c r="B37" s="12" t="str">
        <f>""</f>
        <v/>
      </c>
      <c r="C37" s="12" t="str">
        <f>"Избирательный округ (Десятый), всего"</f>
        <v>Избирательный округ (Десятый),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s="16" customFormat="1" ht="28.8" customHeight="1">
      <c r="A38" s="6" t="s">
        <v>4</v>
      </c>
      <c r="B38" s="12" t="str">
        <f>""</f>
        <v/>
      </c>
      <c r="C38" s="12" t="str">
        <f>"Кандидаты, всего"</f>
        <v>Кандидаты, всего</v>
      </c>
      <c r="D38" s="13">
        <v>0</v>
      </c>
      <c r="E38" s="13">
        <v>0</v>
      </c>
      <c r="F38" s="12" t="str">
        <f>""</f>
        <v/>
      </c>
      <c r="G38" s="13">
        <v>0</v>
      </c>
      <c r="H38" s="14"/>
      <c r="I38" s="13">
        <v>0</v>
      </c>
      <c r="J38" s="15"/>
      <c r="K38" s="13">
        <v>0</v>
      </c>
      <c r="L38" s="12" t="str">
        <f>""</f>
        <v/>
      </c>
      <c r="M38" s="13">
        <v>0</v>
      </c>
      <c r="N38" s="12" t="str">
        <f>""</f>
        <v/>
      </c>
      <c r="O38" s="5"/>
    </row>
    <row r="39" spans="1:15" s="16" customFormat="1">
      <c r="A39" s="6" t="s">
        <v>4</v>
      </c>
      <c r="B39" s="12" t="str">
        <f>""</f>
        <v/>
      </c>
      <c r="C39" s="12" t="str">
        <f>"Итого"</f>
        <v>Итого</v>
      </c>
      <c r="D39" s="13">
        <v>0</v>
      </c>
      <c r="E39" s="13">
        <v>0</v>
      </c>
      <c r="F39" s="12" t="str">
        <f>""</f>
        <v/>
      </c>
      <c r="G39" s="13">
        <v>0</v>
      </c>
      <c r="H39" s="14"/>
      <c r="I39" s="13">
        <v>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</sheetData>
  <mergeCells count="19"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2020-10-29T02:01:52Z</cp:lastPrinted>
  <dcterms:created xsi:type="dcterms:W3CDTF">2020-10-29T02:00:25Z</dcterms:created>
  <dcterms:modified xsi:type="dcterms:W3CDTF">2021-07-21T07:21:47Z</dcterms:modified>
</cp:coreProperties>
</file>